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scala/Documents/Plataforma OBD2/"/>
    </mc:Choice>
  </mc:AlternateContent>
  <xr:revisionPtr revIDLastSave="0" documentId="13_ncr:1_{F4919CEC-363A-9B4D-833B-097A0DC6F21B}" xr6:coauthVersionLast="45" xr6:coauthVersionMax="45" xr10:uidLastSave="{00000000-0000-0000-0000-000000000000}"/>
  <bookViews>
    <workbookView xWindow="0" yWindow="460" windowWidth="38400" windowHeight="21140" xr2:uid="{03CD7D58-43AF-4D12-ABFE-D358E0B0B222}"/>
  </bookViews>
  <sheets>
    <sheet name="OPCION 1" sheetId="1" r:id="rId1"/>
    <sheet name="OPCION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F13" i="2"/>
  <c r="D13" i="1"/>
  <c r="F13" i="1"/>
  <c r="B13" i="1"/>
  <c r="B13" i="2"/>
  <c r="B17" i="2" s="1"/>
  <c r="B20" i="2" s="1"/>
  <c r="B22" i="2" s="1"/>
  <c r="B23" i="2" s="1"/>
  <c r="F29" i="2"/>
  <c r="G29" i="2" s="1"/>
  <c r="F28" i="2"/>
  <c r="G28" i="2" s="1"/>
  <c r="F27" i="2"/>
  <c r="G27" i="2" s="1"/>
  <c r="F21" i="2"/>
  <c r="F12" i="2"/>
  <c r="D12" i="2"/>
  <c r="B12" i="2"/>
  <c r="B11" i="2"/>
  <c r="F9" i="2"/>
  <c r="F11" i="2" s="1"/>
  <c r="D9" i="2"/>
  <c r="D21" i="2" s="1"/>
  <c r="B9" i="2"/>
  <c r="B21" i="2" s="1"/>
  <c r="H4" i="2"/>
  <c r="I4" i="2" s="1"/>
  <c r="I6" i="2" s="1"/>
  <c r="F4" i="2"/>
  <c r="G4" i="2" s="1"/>
  <c r="G6" i="2" s="1"/>
  <c r="D4" i="2"/>
  <c r="B3" i="2"/>
  <c r="D5" i="2" s="1"/>
  <c r="H1" i="2"/>
  <c r="H3" i="2" s="1"/>
  <c r="I5" i="2" s="1"/>
  <c r="F1" i="2"/>
  <c r="F3" i="2" s="1"/>
  <c r="G5" i="2" s="1"/>
  <c r="F17" i="2" l="1"/>
  <c r="F20" i="2" s="1"/>
  <c r="F22" i="2" s="1"/>
  <c r="F23" i="2" s="1"/>
  <c r="D6" i="2"/>
  <c r="D11" i="2"/>
  <c r="D17" i="2" s="1"/>
  <c r="D20" i="2" s="1"/>
  <c r="D22" i="2" s="1"/>
  <c r="D23" i="2" s="1"/>
  <c r="G28" i="1" l="1"/>
  <c r="G29" i="1"/>
  <c r="G27" i="1"/>
  <c r="H1" i="1" l="1"/>
  <c r="H3" i="1" s="1"/>
  <c r="I5" i="1" s="1"/>
  <c r="F1" i="1"/>
  <c r="F3" i="1" s="1"/>
  <c r="G5" i="1" s="1"/>
  <c r="H4" i="1"/>
  <c r="F4" i="1"/>
  <c r="I4" i="1" l="1"/>
  <c r="G4" i="1"/>
  <c r="G6" i="1" s="1"/>
  <c r="I6" i="1"/>
  <c r="F29" i="1"/>
  <c r="F27" i="1"/>
  <c r="F28" i="1"/>
  <c r="F9" i="1" l="1"/>
  <c r="D9" i="1"/>
  <c r="B9" i="1"/>
  <c r="B21" i="1" s="1"/>
  <c r="F12" i="1"/>
  <c r="D12" i="1"/>
  <c r="B12" i="1"/>
  <c r="B11" i="1"/>
  <c r="B3" i="1"/>
  <c r="D5" i="1" s="1"/>
  <c r="D4" i="1"/>
  <c r="B17" i="1" l="1"/>
  <c r="B20" i="1" s="1"/>
  <c r="B22" i="1" s="1"/>
  <c r="B23" i="1" s="1"/>
  <c r="D11" i="1"/>
  <c r="D17" i="1" s="1"/>
  <c r="D20" i="1" s="1"/>
  <c r="D22" i="1" s="1"/>
  <c r="D21" i="1"/>
  <c r="F21" i="1"/>
  <c r="F11" i="1"/>
  <c r="F17" i="1" s="1"/>
  <c r="F20" i="1" s="1"/>
  <c r="F22" i="1" s="1"/>
  <c r="D6" i="1"/>
  <c r="F23" i="1" l="1"/>
  <c r="D23" i="1"/>
</calcChain>
</file>

<file path=xl/sharedStrings.xml><?xml version="1.0" encoding="utf-8"?>
<sst xmlns="http://schemas.openxmlformats.org/spreadsheetml/2006/main" count="44" uniqueCount="21">
  <si>
    <t>MESES</t>
  </si>
  <si>
    <t># VEHICULOS ANNUAL</t>
  </si>
  <si>
    <t># VEHICULOS MENSUAL</t>
  </si>
  <si>
    <t>COSTO POR LICENCIA</t>
  </si>
  <si>
    <t>UTILIDAD POR UNIDAD</t>
  </si>
  <si>
    <t>UTILIDAD ANNUAL VOLUMEN</t>
  </si>
  <si>
    <t>VENTA ANNUAL</t>
  </si>
  <si>
    <t>UNIDADES ANUALES</t>
  </si>
  <si>
    <t>COSTOS ANUALES MP3</t>
  </si>
  <si>
    <t># VEHICULOS ANUALES</t>
  </si>
  <si>
    <t>PERSONALIZACION E IMPLENTACION DE PLATAFORMA</t>
  </si>
  <si>
    <t>COSTO LICENCIA POR VEHICULO ANNUAL EN BASE AL VOLUMEN</t>
  </si>
  <si>
    <t>COSTO LICENCIA POR VEHICULO ANNUAL</t>
  </si>
  <si>
    <t>COSTO DE DISPOSITIVO ODB2</t>
  </si>
  <si>
    <t>COSTOS SUMINISTROS INSTALACION</t>
  </si>
  <si>
    <t>PRECIO DE VENTA MP3 CONCESIONARIOS DE VEHICULOS</t>
  </si>
  <si>
    <t>COSTO INTERNET ANNUAL BASICO</t>
  </si>
  <si>
    <t>COSTO SERVIDORES Y API GEOLOCALIZACION</t>
  </si>
  <si>
    <t>ARRIENDO PLATAFORMA</t>
  </si>
  <si>
    <t>* Precio actualizados</t>
  </si>
  <si>
    <t>(INCLUY IMPUESTO + FLETE + DISPOSITIVO)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</si>
</sst>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 [$$-300A]* #,##0.00_ ;_ [$$-300A]* \-#,##0.00_ ;_ [$$-300A]* &quot;-&quot;??_ ;_ @_ 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166" fontId="0" fillId="0" borderId="0" xfId="2" applyNumberFormat="1" applyFont="1"/>
    <xf numFmtId="0" fontId="0" fillId="0" borderId="0" xfId="0" applyAlignment="1">
      <alignment horizontal="center"/>
    </xf>
    <xf numFmtId="167" fontId="0" fillId="0" borderId="0" xfId="1" applyNumberFormat="1" applyFont="1"/>
    <xf numFmtId="166" fontId="0" fillId="0" borderId="0" xfId="2" applyNumberFormat="1" applyFont="1" applyBorder="1"/>
    <xf numFmtId="166" fontId="0" fillId="0" borderId="1" xfId="2" applyNumberFormat="1" applyFont="1" applyBorder="1"/>
    <xf numFmtId="0" fontId="2" fillId="0" borderId="0" xfId="0" applyFont="1"/>
    <xf numFmtId="166" fontId="2" fillId="0" borderId="0" xfId="2" applyNumberFormat="1" applyFont="1"/>
    <xf numFmtId="0" fontId="2" fillId="0" borderId="0" xfId="0" applyFont="1" applyAlignment="1">
      <alignment horizontal="center"/>
    </xf>
    <xf numFmtId="167" fontId="2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167" fontId="2" fillId="0" borderId="2" xfId="1" applyNumberFormat="1" applyFont="1" applyBorder="1" applyAlignment="1">
      <alignment horizontal="center"/>
    </xf>
    <xf numFmtId="166" fontId="0" fillId="0" borderId="6" xfId="2" applyNumberFormat="1" applyFont="1" applyBorder="1"/>
    <xf numFmtId="166" fontId="0" fillId="0" borderId="7" xfId="2" applyNumberFormat="1" applyFont="1" applyBorder="1"/>
    <xf numFmtId="166" fontId="2" fillId="0" borderId="0" xfId="2" applyNumberFormat="1" applyFont="1" applyAlignment="1">
      <alignment horizontal="center"/>
    </xf>
    <xf numFmtId="9" fontId="2" fillId="0" borderId="2" xfId="3" applyFont="1" applyBorder="1" applyAlignment="1">
      <alignment horizontal="center"/>
    </xf>
    <xf numFmtId="166" fontId="2" fillId="0" borderId="8" xfId="2" applyNumberFormat="1" applyFont="1" applyBorder="1"/>
    <xf numFmtId="166" fontId="2" fillId="0" borderId="7" xfId="2" applyNumberFormat="1" applyFont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6" fontId="2" fillId="0" borderId="14" xfId="0" applyNumberFormat="1" applyFont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2" fillId="2" borderId="15" xfId="0" applyFont="1" applyFill="1" applyBorder="1"/>
    <xf numFmtId="166" fontId="2" fillId="2" borderId="8" xfId="2" applyNumberFormat="1" applyFont="1" applyFill="1" applyBorder="1"/>
    <xf numFmtId="0" fontId="2" fillId="2" borderId="9" xfId="0" applyFont="1" applyFill="1" applyBorder="1"/>
    <xf numFmtId="166" fontId="2" fillId="2" borderId="9" xfId="2" applyNumberFormat="1" applyFont="1" applyFill="1" applyBorder="1"/>
    <xf numFmtId="0" fontId="2" fillId="2" borderId="11" xfId="0" applyFont="1" applyFill="1" applyBorder="1"/>
    <xf numFmtId="166" fontId="2" fillId="2" borderId="7" xfId="2" applyNumberFormat="1" applyFont="1" applyFill="1" applyBorder="1"/>
    <xf numFmtId="0" fontId="2" fillId="2" borderId="1" xfId="0" applyFont="1" applyFill="1" applyBorder="1"/>
    <xf numFmtId="166" fontId="2" fillId="2" borderId="1" xfId="2" applyNumberFormat="1" applyFont="1" applyFill="1" applyBorder="1"/>
    <xf numFmtId="0" fontId="2" fillId="0" borderId="4" xfId="0" applyFont="1" applyBorder="1" applyAlignment="1">
      <alignment horizontal="center"/>
    </xf>
    <xf numFmtId="166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3" fillId="0" borderId="6" xfId="2" applyNumberFormat="1" applyFont="1" applyBorder="1"/>
    <xf numFmtId="0" fontId="3" fillId="0" borderId="0" xfId="0" applyFont="1"/>
    <xf numFmtId="166" fontId="1" fillId="0" borderId="6" xfId="2" applyNumberFormat="1" applyFont="1" applyBorder="1"/>
    <xf numFmtId="0" fontId="1" fillId="0" borderId="0" xfId="0" applyFont="1" applyBorder="1"/>
    <xf numFmtId="166" fontId="1" fillId="0" borderId="0" xfId="2" applyNumberFormat="1" applyFont="1" applyBorder="1"/>
    <xf numFmtId="166" fontId="3" fillId="0" borderId="0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DBCA-1B67-4352-9C9F-8A322A1A9219}">
  <dimension ref="A1:I32"/>
  <sheetViews>
    <sheetView tabSelected="1" workbookViewId="0">
      <selection activeCell="G13" sqref="G13"/>
    </sheetView>
  </sheetViews>
  <sheetFormatPr baseColWidth="10" defaultRowHeight="15" x14ac:dyDescent="0.2"/>
  <cols>
    <col min="1" max="1" width="54.33203125" bestFit="1" customWidth="1"/>
    <col min="2" max="2" width="13" style="1" customWidth="1"/>
    <col min="3" max="3" width="1.83203125" customWidth="1"/>
    <col min="4" max="4" width="11.6640625" style="1" bestFit="1" customWidth="1"/>
    <col min="5" max="5" width="2.1640625" style="1" customWidth="1"/>
    <col min="6" max="6" width="13.33203125" bestFit="1" customWidth="1"/>
    <col min="7" max="7" width="12.5" customWidth="1"/>
    <col min="8" max="8" width="15" customWidth="1"/>
    <col min="9" max="9" width="10.83203125" bestFit="1" customWidth="1"/>
  </cols>
  <sheetData>
    <row r="1" spans="1:9" x14ac:dyDescent="0.2">
      <c r="A1" t="s">
        <v>0</v>
      </c>
      <c r="B1" s="3">
        <v>12</v>
      </c>
      <c r="F1" s="3">
        <f>B1</f>
        <v>12</v>
      </c>
      <c r="H1" s="3">
        <f>B1</f>
        <v>12</v>
      </c>
    </row>
    <row r="2" spans="1:9" x14ac:dyDescent="0.2">
      <c r="A2" t="s">
        <v>1</v>
      </c>
      <c r="B2" s="3">
        <v>2000</v>
      </c>
      <c r="C2" s="2"/>
      <c r="F2" s="3">
        <v>4000</v>
      </c>
      <c r="G2" s="2"/>
      <c r="H2" s="3">
        <v>8000</v>
      </c>
      <c r="I2" s="2"/>
    </row>
    <row r="3" spans="1:9" x14ac:dyDescent="0.2">
      <c r="A3" t="s">
        <v>2</v>
      </c>
      <c r="B3" s="3">
        <f>(B2/B1)</f>
        <v>166.66666666666666</v>
      </c>
      <c r="C3" s="2"/>
      <c r="F3" s="3">
        <f>(F2/F1)</f>
        <v>333.33333333333331</v>
      </c>
      <c r="G3" s="2"/>
      <c r="H3" s="3">
        <f>(H2/H1)</f>
        <v>666.66666666666663</v>
      </c>
      <c r="I3" s="2"/>
    </row>
    <row r="4" spans="1:9" x14ac:dyDescent="0.2">
      <c r="A4" t="s">
        <v>10</v>
      </c>
      <c r="B4" s="1">
        <v>60000</v>
      </c>
      <c r="C4" s="3"/>
      <c r="D4" s="4">
        <f>B4/B1</f>
        <v>5000</v>
      </c>
      <c r="E4" s="4"/>
      <c r="F4" s="1">
        <f>B4</f>
        <v>60000</v>
      </c>
      <c r="G4" s="4">
        <f>F4/F1</f>
        <v>5000</v>
      </c>
      <c r="H4" s="1">
        <f>B4</f>
        <v>60000</v>
      </c>
      <c r="I4" s="4">
        <f>H4/H1</f>
        <v>5000</v>
      </c>
    </row>
    <row r="5" spans="1:9" ht="16" thickBot="1" x14ac:dyDescent="0.25">
      <c r="A5" t="s">
        <v>11</v>
      </c>
      <c r="B5" s="1">
        <v>30</v>
      </c>
      <c r="C5" s="3"/>
      <c r="D5" s="5">
        <f>B5*B3</f>
        <v>5000</v>
      </c>
      <c r="E5" s="4"/>
      <c r="F5" s="1">
        <v>20</v>
      </c>
      <c r="G5" s="5">
        <f>F5*F3</f>
        <v>6666.6666666666661</v>
      </c>
      <c r="H5" s="1">
        <v>10</v>
      </c>
      <c r="I5" s="5">
        <f>H5*H3</f>
        <v>6666.6666666666661</v>
      </c>
    </row>
    <row r="6" spans="1:9" x14ac:dyDescent="0.2">
      <c r="D6" s="7">
        <f>D4+D5</f>
        <v>10000</v>
      </c>
      <c r="F6" s="1"/>
      <c r="G6" s="7">
        <f>G4+G5</f>
        <v>11666.666666666666</v>
      </c>
      <c r="H6" s="1"/>
      <c r="I6" s="7">
        <f>I4+I5</f>
        <v>11666.666666666666</v>
      </c>
    </row>
    <row r="8" spans="1:9" ht="16" thickBot="1" x14ac:dyDescent="0.25"/>
    <row r="9" spans="1:9" ht="16" thickBot="1" x14ac:dyDescent="0.25">
      <c r="A9" s="11" t="s">
        <v>7</v>
      </c>
      <c r="B9" s="12">
        <f>B27</f>
        <v>2000</v>
      </c>
      <c r="C9" s="10"/>
      <c r="D9" s="12">
        <f>B28</f>
        <v>4000</v>
      </c>
      <c r="E9" s="9"/>
      <c r="F9" s="12">
        <f>B29</f>
        <v>8000</v>
      </c>
    </row>
    <row r="10" spans="1:9" ht="16" thickBot="1" x14ac:dyDescent="0.25">
      <c r="A10" s="40" t="s">
        <v>8</v>
      </c>
      <c r="B10" s="41"/>
      <c r="C10" s="41"/>
      <c r="D10" s="41"/>
      <c r="E10" s="41"/>
      <c r="F10" s="42"/>
    </row>
    <row r="11" spans="1:9" x14ac:dyDescent="0.2">
      <c r="A11" s="30" t="s">
        <v>10</v>
      </c>
      <c r="B11" s="31">
        <f>B4/B2</f>
        <v>30</v>
      </c>
      <c r="C11" s="32"/>
      <c r="D11" s="31">
        <f>B4/D9</f>
        <v>15</v>
      </c>
      <c r="E11" s="33"/>
      <c r="F11" s="31">
        <f>B4/F9</f>
        <v>7.5</v>
      </c>
    </row>
    <row r="12" spans="1:9" ht="16" thickBot="1" x14ac:dyDescent="0.25">
      <c r="A12" s="34" t="s">
        <v>12</v>
      </c>
      <c r="B12" s="35">
        <f>D27</f>
        <v>30</v>
      </c>
      <c r="C12" s="36"/>
      <c r="D12" s="35">
        <f>D28</f>
        <v>20</v>
      </c>
      <c r="E12" s="37"/>
      <c r="F12" s="35">
        <f>D29</f>
        <v>10</v>
      </c>
    </row>
    <row r="13" spans="1:9" x14ac:dyDescent="0.2">
      <c r="A13" s="19" t="s">
        <v>13</v>
      </c>
      <c r="B13" s="43">
        <f>63+16+10</f>
        <v>89</v>
      </c>
      <c r="C13" s="20"/>
      <c r="D13" s="43">
        <f>58+16+10</f>
        <v>84</v>
      </c>
      <c r="E13" s="4"/>
      <c r="F13" s="43">
        <f>56+16+10</f>
        <v>82</v>
      </c>
      <c r="G13" t="s">
        <v>20</v>
      </c>
    </row>
    <row r="14" spans="1:9" x14ac:dyDescent="0.2">
      <c r="A14" s="19" t="s">
        <v>16</v>
      </c>
      <c r="B14" s="43">
        <v>36</v>
      </c>
      <c r="C14" s="20"/>
      <c r="D14" s="43">
        <v>36</v>
      </c>
      <c r="E14" s="4"/>
      <c r="F14" s="43">
        <v>25</v>
      </c>
    </row>
    <row r="15" spans="1:9" x14ac:dyDescent="0.2">
      <c r="A15" s="19" t="s">
        <v>17</v>
      </c>
      <c r="B15" s="45">
        <v>5</v>
      </c>
      <c r="C15" s="46"/>
      <c r="D15" s="45">
        <v>5</v>
      </c>
      <c r="E15" s="47"/>
      <c r="F15" s="45">
        <v>5</v>
      </c>
    </row>
    <row r="16" spans="1:9" ht="16" thickBot="1" x14ac:dyDescent="0.25">
      <c r="A16" s="21" t="s">
        <v>14</v>
      </c>
      <c r="B16" s="14">
        <v>23</v>
      </c>
      <c r="C16" s="22"/>
      <c r="D16" s="14">
        <v>23</v>
      </c>
      <c r="E16" s="5"/>
      <c r="F16" s="14">
        <v>23</v>
      </c>
    </row>
    <row r="17" spans="1:7" ht="16" thickBot="1" x14ac:dyDescent="0.25">
      <c r="B17" s="18">
        <f>SUM(B11:B16)</f>
        <v>213</v>
      </c>
      <c r="C17" s="6"/>
      <c r="D17" s="18">
        <f>SUM(D11:D16)</f>
        <v>183</v>
      </c>
      <c r="E17" s="7"/>
      <c r="F17" s="18">
        <f>SUM(F11:F16)</f>
        <v>152.5</v>
      </c>
    </row>
    <row r="18" spans="1:7" ht="16" thickBot="1" x14ac:dyDescent="0.25">
      <c r="F18" s="1"/>
    </row>
    <row r="19" spans="1:7" x14ac:dyDescent="0.2">
      <c r="A19" t="s">
        <v>15</v>
      </c>
      <c r="B19" s="17">
        <v>220</v>
      </c>
      <c r="C19" s="6"/>
      <c r="D19" s="17">
        <v>200</v>
      </c>
      <c r="E19" s="7"/>
      <c r="F19" s="17">
        <v>190</v>
      </c>
    </row>
    <row r="20" spans="1:7" x14ac:dyDescent="0.2">
      <c r="A20" t="s">
        <v>4</v>
      </c>
      <c r="B20" s="13">
        <f>B19-B17</f>
        <v>7</v>
      </c>
      <c r="D20" s="13">
        <f>D19-D17</f>
        <v>17</v>
      </c>
      <c r="F20" s="13">
        <f>F19-F17</f>
        <v>37.5</v>
      </c>
    </row>
    <row r="21" spans="1:7" x14ac:dyDescent="0.2">
      <c r="A21" t="s">
        <v>6</v>
      </c>
      <c r="B21" s="13">
        <f>B19*B9</f>
        <v>440000</v>
      </c>
      <c r="D21" s="13">
        <f>D19*D9</f>
        <v>800000</v>
      </c>
      <c r="F21" s="13">
        <f>F19*F9</f>
        <v>1520000</v>
      </c>
    </row>
    <row r="22" spans="1:7" ht="16" thickBot="1" x14ac:dyDescent="0.25">
      <c r="A22" t="s">
        <v>5</v>
      </c>
      <c r="B22" s="13">
        <f>B20*B9</f>
        <v>14000</v>
      </c>
      <c r="D22" s="13">
        <f>D20*D9</f>
        <v>68000</v>
      </c>
      <c r="F22" s="13">
        <f>F20*F9</f>
        <v>300000</v>
      </c>
    </row>
    <row r="23" spans="1:7" ht="16" thickBot="1" x14ac:dyDescent="0.25">
      <c r="B23" s="16">
        <f>B22/B21</f>
        <v>3.1818181818181815E-2</v>
      </c>
      <c r="C23" s="8"/>
      <c r="D23" s="16">
        <f>D22/D21</f>
        <v>8.5000000000000006E-2</v>
      </c>
      <c r="E23" s="15"/>
      <c r="F23" s="16">
        <f>F22/F21</f>
        <v>0.19736842105263158</v>
      </c>
    </row>
    <row r="25" spans="1:7" ht="16" thickBot="1" x14ac:dyDescent="0.25"/>
    <row r="26" spans="1:7" ht="33" thickBot="1" x14ac:dyDescent="0.25">
      <c r="B26" s="26" t="s">
        <v>9</v>
      </c>
      <c r="D26" s="26" t="s">
        <v>3</v>
      </c>
      <c r="F26" s="26" t="s">
        <v>18</v>
      </c>
    </row>
    <row r="27" spans="1:7" x14ac:dyDescent="0.2">
      <c r="B27" s="25">
        <v>2000</v>
      </c>
      <c r="D27" s="27">
        <v>30</v>
      </c>
      <c r="F27" s="27">
        <f>B4/B27</f>
        <v>30</v>
      </c>
      <c r="G27" s="39">
        <f>(D27+F27)*B27</f>
        <v>120000</v>
      </c>
    </row>
    <row r="28" spans="1:7" x14ac:dyDescent="0.2">
      <c r="B28" s="23">
        <v>4000</v>
      </c>
      <c r="D28" s="28">
        <v>20</v>
      </c>
      <c r="F28" s="28">
        <f>B4/B28</f>
        <v>15</v>
      </c>
      <c r="G28" s="39">
        <f t="shared" ref="G28:G29" si="0">(D28+F28)*B28</f>
        <v>140000</v>
      </c>
    </row>
    <row r="29" spans="1:7" ht="16" thickBot="1" x14ac:dyDescent="0.25">
      <c r="B29" s="24">
        <v>8000</v>
      </c>
      <c r="D29" s="29">
        <v>10</v>
      </c>
      <c r="F29" s="29">
        <f>B4/B29</f>
        <v>7.5</v>
      </c>
      <c r="G29" s="39">
        <f t="shared" si="0"/>
        <v>140000</v>
      </c>
    </row>
    <row r="32" spans="1:7" x14ac:dyDescent="0.2">
      <c r="A32" s="44" t="s">
        <v>19</v>
      </c>
    </row>
  </sheetData>
  <mergeCells count="1">
    <mergeCell ref="A10:F10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8B51-9CDE-7447-B581-E0F4B80CB6D6}">
  <dimension ref="A1:I32"/>
  <sheetViews>
    <sheetView workbookViewId="0">
      <selection activeCell="B41" sqref="B41"/>
    </sheetView>
  </sheetViews>
  <sheetFormatPr baseColWidth="10" defaultRowHeight="15" x14ac:dyDescent="0.2"/>
  <cols>
    <col min="1" max="1" width="54.33203125" bestFit="1" customWidth="1"/>
    <col min="2" max="2" width="13" style="1" customWidth="1"/>
    <col min="3" max="3" width="1.83203125" customWidth="1"/>
    <col min="4" max="4" width="11.6640625" style="1" bestFit="1" customWidth="1"/>
    <col min="5" max="5" width="2.1640625" style="1" customWidth="1"/>
    <col min="6" max="6" width="13.33203125" bestFit="1" customWidth="1"/>
    <col min="7" max="7" width="12.5" customWidth="1"/>
    <col min="8" max="8" width="15" customWidth="1"/>
    <col min="9" max="9" width="10.83203125" bestFit="1" customWidth="1"/>
  </cols>
  <sheetData>
    <row r="1" spans="1:9" x14ac:dyDescent="0.2">
      <c r="A1" t="s">
        <v>0</v>
      </c>
      <c r="B1" s="3">
        <v>12</v>
      </c>
      <c r="F1" s="3">
        <f>B1</f>
        <v>12</v>
      </c>
      <c r="H1" s="3">
        <f>B1</f>
        <v>12</v>
      </c>
    </row>
    <row r="2" spans="1:9" x14ac:dyDescent="0.2">
      <c r="A2" t="s">
        <v>1</v>
      </c>
      <c r="B2" s="3">
        <v>2000</v>
      </c>
      <c r="C2" s="2"/>
      <c r="F2" s="3">
        <v>4000</v>
      </c>
      <c r="G2" s="2"/>
      <c r="H2" s="3">
        <v>8000</v>
      </c>
      <c r="I2" s="2"/>
    </row>
    <row r="3" spans="1:9" x14ac:dyDescent="0.2">
      <c r="A3" t="s">
        <v>2</v>
      </c>
      <c r="B3" s="3">
        <f>(B2/B1)</f>
        <v>166.66666666666666</v>
      </c>
      <c r="C3" s="2"/>
      <c r="F3" s="3">
        <f>(F2/F1)</f>
        <v>333.33333333333331</v>
      </c>
      <c r="G3" s="2"/>
      <c r="H3" s="3">
        <f>(H2/H1)</f>
        <v>666.66666666666663</v>
      </c>
      <c r="I3" s="2"/>
    </row>
    <row r="4" spans="1:9" x14ac:dyDescent="0.2">
      <c r="A4" t="s">
        <v>10</v>
      </c>
      <c r="B4" s="1">
        <v>60000</v>
      </c>
      <c r="C4" s="3"/>
      <c r="D4" s="4">
        <f>B4/B1</f>
        <v>5000</v>
      </c>
      <c r="E4" s="4"/>
      <c r="F4" s="1">
        <f>B4</f>
        <v>60000</v>
      </c>
      <c r="G4" s="4">
        <f>F4/F1</f>
        <v>5000</v>
      </c>
      <c r="H4" s="1">
        <f>B4</f>
        <v>60000</v>
      </c>
      <c r="I4" s="4">
        <f>H4/H1</f>
        <v>5000</v>
      </c>
    </row>
    <row r="5" spans="1:9" ht="16" thickBot="1" x14ac:dyDescent="0.25">
      <c r="A5" t="s">
        <v>11</v>
      </c>
      <c r="B5" s="1">
        <v>30</v>
      </c>
      <c r="C5" s="3"/>
      <c r="D5" s="5">
        <f>B5*B3</f>
        <v>5000</v>
      </c>
      <c r="E5" s="4"/>
      <c r="F5" s="1">
        <v>20</v>
      </c>
      <c r="G5" s="5">
        <f>F5*F3</f>
        <v>6666.6666666666661</v>
      </c>
      <c r="H5" s="1">
        <v>10</v>
      </c>
      <c r="I5" s="5">
        <f>H5*H3</f>
        <v>6666.6666666666661</v>
      </c>
    </row>
    <row r="6" spans="1:9" x14ac:dyDescent="0.2">
      <c r="D6" s="7">
        <f>D4+D5</f>
        <v>10000</v>
      </c>
      <c r="F6" s="1"/>
      <c r="G6" s="7">
        <f>G4+G5</f>
        <v>11666.666666666666</v>
      </c>
      <c r="H6" s="1"/>
      <c r="I6" s="7">
        <f>I4+I5</f>
        <v>11666.666666666666</v>
      </c>
    </row>
    <row r="8" spans="1:9" ht="16" thickBot="1" x14ac:dyDescent="0.25"/>
    <row r="9" spans="1:9" ht="16" thickBot="1" x14ac:dyDescent="0.25">
      <c r="A9" s="11" t="s">
        <v>7</v>
      </c>
      <c r="B9" s="12">
        <f>B27</f>
        <v>2000</v>
      </c>
      <c r="C9" s="38"/>
      <c r="D9" s="12">
        <f>B28</f>
        <v>4000</v>
      </c>
      <c r="E9" s="9"/>
      <c r="F9" s="12">
        <f>B29</f>
        <v>8000</v>
      </c>
    </row>
    <row r="10" spans="1:9" ht="16" thickBot="1" x14ac:dyDescent="0.25">
      <c r="A10" s="40" t="s">
        <v>8</v>
      </c>
      <c r="B10" s="41"/>
      <c r="C10" s="41"/>
      <c r="D10" s="41"/>
      <c r="E10" s="41"/>
      <c r="F10" s="42"/>
    </row>
    <row r="11" spans="1:9" x14ac:dyDescent="0.2">
      <c r="A11" s="30" t="s">
        <v>10</v>
      </c>
      <c r="B11" s="31">
        <f>B4/B2</f>
        <v>30</v>
      </c>
      <c r="C11" s="32"/>
      <c r="D11" s="31">
        <f>B4/D9</f>
        <v>15</v>
      </c>
      <c r="E11" s="33"/>
      <c r="F11" s="31">
        <f>B4/F9</f>
        <v>7.5</v>
      </c>
    </row>
    <row r="12" spans="1:9" ht="16" thickBot="1" x14ac:dyDescent="0.25">
      <c r="A12" s="34" t="s">
        <v>12</v>
      </c>
      <c r="B12" s="35">
        <f>D27</f>
        <v>30</v>
      </c>
      <c r="C12" s="36"/>
      <c r="D12" s="35">
        <f>D28</f>
        <v>20</v>
      </c>
      <c r="E12" s="37"/>
      <c r="F12" s="35">
        <f>D29</f>
        <v>10</v>
      </c>
    </row>
    <row r="13" spans="1:9" x14ac:dyDescent="0.2">
      <c r="A13" s="19" t="s">
        <v>13</v>
      </c>
      <c r="B13" s="43">
        <f>34.6+5+16+10</f>
        <v>65.599999999999994</v>
      </c>
      <c r="C13" s="20"/>
      <c r="D13" s="43">
        <f>32.6+16+10</f>
        <v>58.6</v>
      </c>
      <c r="E13" s="48"/>
      <c r="F13" s="43">
        <f>28+16+10</f>
        <v>54</v>
      </c>
      <c r="G13" t="s">
        <v>20</v>
      </c>
    </row>
    <row r="14" spans="1:9" x14ac:dyDescent="0.2">
      <c r="A14" s="19" t="s">
        <v>16</v>
      </c>
      <c r="B14" s="43">
        <v>36</v>
      </c>
      <c r="C14" s="20"/>
      <c r="D14" s="43">
        <v>36</v>
      </c>
      <c r="E14" s="48"/>
      <c r="F14" s="43">
        <v>36</v>
      </c>
    </row>
    <row r="15" spans="1:9" x14ac:dyDescent="0.2">
      <c r="A15" s="19" t="s">
        <v>17</v>
      </c>
      <c r="B15" s="13">
        <v>5</v>
      </c>
      <c r="C15" s="20"/>
      <c r="D15" s="13">
        <v>5</v>
      </c>
      <c r="E15" s="4"/>
      <c r="F15" s="13">
        <v>5</v>
      </c>
    </row>
    <row r="16" spans="1:9" ht="16" thickBot="1" x14ac:dyDescent="0.25">
      <c r="A16" s="21" t="s">
        <v>14</v>
      </c>
      <c r="B16" s="14">
        <v>20</v>
      </c>
      <c r="C16" s="22"/>
      <c r="D16" s="14">
        <v>20</v>
      </c>
      <c r="E16" s="5"/>
      <c r="F16" s="14">
        <v>20</v>
      </c>
    </row>
    <row r="17" spans="1:7" ht="16" thickBot="1" x14ac:dyDescent="0.25">
      <c r="B17" s="18">
        <f>SUM(B11:B16)</f>
        <v>186.6</v>
      </c>
      <c r="C17" s="6"/>
      <c r="D17" s="18">
        <f>SUM(D11:D16)</f>
        <v>154.6</v>
      </c>
      <c r="E17" s="7"/>
      <c r="F17" s="18">
        <f>SUM(F11:F16)</f>
        <v>132.5</v>
      </c>
    </row>
    <row r="18" spans="1:7" ht="16" thickBot="1" x14ac:dyDescent="0.25">
      <c r="F18" s="1"/>
    </row>
    <row r="19" spans="1:7" x14ac:dyDescent="0.2">
      <c r="A19" t="s">
        <v>15</v>
      </c>
      <c r="B19" s="17">
        <v>220</v>
      </c>
      <c r="C19" s="6"/>
      <c r="D19" s="17">
        <v>200</v>
      </c>
      <c r="E19" s="7"/>
      <c r="F19" s="17">
        <v>190</v>
      </c>
    </row>
    <row r="20" spans="1:7" x14ac:dyDescent="0.2">
      <c r="A20" t="s">
        <v>4</v>
      </c>
      <c r="B20" s="13">
        <f>B19-B17</f>
        <v>33.400000000000006</v>
      </c>
      <c r="D20" s="13">
        <f>D19-D17</f>
        <v>45.400000000000006</v>
      </c>
      <c r="F20" s="13">
        <f>F19-F17</f>
        <v>57.5</v>
      </c>
    </row>
    <row r="21" spans="1:7" x14ac:dyDescent="0.2">
      <c r="A21" t="s">
        <v>6</v>
      </c>
      <c r="B21" s="13">
        <f>B19*B9</f>
        <v>440000</v>
      </c>
      <c r="D21" s="13">
        <f>D19*D9</f>
        <v>800000</v>
      </c>
      <c r="F21" s="13">
        <f>F19*F9</f>
        <v>1520000</v>
      </c>
    </row>
    <row r="22" spans="1:7" ht="16" thickBot="1" x14ac:dyDescent="0.25">
      <c r="A22" t="s">
        <v>5</v>
      </c>
      <c r="B22" s="13">
        <f>B20*B9</f>
        <v>66800.000000000015</v>
      </c>
      <c r="D22" s="13">
        <f>D20*D9</f>
        <v>181600.00000000003</v>
      </c>
      <c r="F22" s="13">
        <f>F20*F9</f>
        <v>460000</v>
      </c>
    </row>
    <row r="23" spans="1:7" ht="16" thickBot="1" x14ac:dyDescent="0.25">
      <c r="B23" s="16">
        <f>B22/B21</f>
        <v>0.15181818181818185</v>
      </c>
      <c r="C23" s="8"/>
      <c r="D23" s="16">
        <f>D22/D21</f>
        <v>0.22700000000000004</v>
      </c>
      <c r="E23" s="15"/>
      <c r="F23" s="16">
        <f>F22/F21</f>
        <v>0.30263157894736842</v>
      </c>
    </row>
    <row r="25" spans="1:7" ht="16" thickBot="1" x14ac:dyDescent="0.25"/>
    <row r="26" spans="1:7" ht="33" thickBot="1" x14ac:dyDescent="0.25">
      <c r="B26" s="26" t="s">
        <v>9</v>
      </c>
      <c r="D26" s="26" t="s">
        <v>3</v>
      </c>
      <c r="F26" s="26" t="s">
        <v>18</v>
      </c>
    </row>
    <row r="27" spans="1:7" x14ac:dyDescent="0.2">
      <c r="B27" s="25">
        <v>2000</v>
      </c>
      <c r="D27" s="27">
        <v>30</v>
      </c>
      <c r="F27" s="27">
        <f>B4/B27</f>
        <v>30</v>
      </c>
      <c r="G27" s="39">
        <f>(D27+F27)*B27</f>
        <v>120000</v>
      </c>
    </row>
    <row r="28" spans="1:7" x14ac:dyDescent="0.2">
      <c r="B28" s="23">
        <v>4000</v>
      </c>
      <c r="D28" s="28">
        <v>20</v>
      </c>
      <c r="F28" s="28">
        <f>B4/B28</f>
        <v>15</v>
      </c>
      <c r="G28" s="39">
        <f t="shared" ref="G28:G29" si="0">(D28+F28)*B28</f>
        <v>140000</v>
      </c>
    </row>
    <row r="29" spans="1:7" ht="16" thickBot="1" x14ac:dyDescent="0.25">
      <c r="B29" s="24">
        <v>8000</v>
      </c>
      <c r="D29" s="29">
        <v>10</v>
      </c>
      <c r="F29" s="29">
        <f>B4/B29</f>
        <v>7.5</v>
      </c>
      <c r="G29" s="39">
        <f t="shared" si="0"/>
        <v>140000</v>
      </c>
    </row>
    <row r="32" spans="1:7" x14ac:dyDescent="0.2">
      <c r="A32" s="44" t="s">
        <v>19</v>
      </c>
    </row>
  </sheetData>
  <mergeCells count="1">
    <mergeCell ref="A10:F10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OPCION 1</vt:lpstr>
      <vt:lpstr>OPCION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Carrera Gomez</dc:creator>
  <cp:lastModifiedBy>Microsoft Office User</cp:lastModifiedBy>
  <dcterms:created xsi:type="dcterms:W3CDTF">2020-03-06T23:01:50Z</dcterms:created>
  <dcterms:modified xsi:type="dcterms:W3CDTF">2020-10-26T16:44:15Z</dcterms:modified>
</cp:coreProperties>
</file>